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45" activeTab="2"/>
  </bookViews>
  <sheets>
    <sheet name="Scenario Summary" sheetId="3" r:id="rId1"/>
    <sheet name="This Year" sheetId="1" r:id="rId2"/>
    <sheet name="Last Year" sheetId="2" r:id="rId3"/>
  </sheets>
  <definedNames>
    <definedName name="Capital_Improvement">'This Year'!$C$16</definedName>
    <definedName name="Corporate_Overheads">'This Year'!$B$6</definedName>
    <definedName name="Cost_of_Goods">'This Year'!$B$5</definedName>
    <definedName name="Initial_Sales">'This Year'!$B$10</definedName>
    <definedName name="Required_Growth">'This Year'!$B$4</definedName>
    <definedName name="Sales___Marketing">'This Year'!$B$7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2" l="1"/>
  <c r="B19" i="2" s="1"/>
  <c r="H16" i="2"/>
  <c r="B15" i="2"/>
  <c r="B14" i="2"/>
  <c r="B13" i="2"/>
  <c r="C10" i="2"/>
  <c r="C13" i="2" s="1"/>
  <c r="H16" i="1"/>
  <c r="B15" i="1"/>
  <c r="B14" i="1"/>
  <c r="B13" i="1"/>
  <c r="C10" i="1"/>
  <c r="C14" i="1" s="1"/>
  <c r="C13" i="1" l="1"/>
  <c r="C17" i="1" s="1"/>
  <c r="C19" i="1" s="1"/>
  <c r="D10" i="2"/>
  <c r="C15" i="2"/>
  <c r="C14" i="2"/>
  <c r="B17" i="1"/>
  <c r="D10" i="1"/>
  <c r="D14" i="2" l="1"/>
  <c r="D15" i="2"/>
  <c r="E10" i="2"/>
  <c r="D13" i="2"/>
  <c r="C17" i="2"/>
  <c r="D15" i="1"/>
  <c r="E10" i="1"/>
  <c r="D13" i="1"/>
  <c r="D14" i="1"/>
  <c r="B19" i="1"/>
  <c r="E13" i="2" l="1"/>
  <c r="E15" i="2"/>
  <c r="F10" i="2"/>
  <c r="E14" i="2"/>
  <c r="C19" i="2"/>
  <c r="D17" i="2"/>
  <c r="D19" i="2" s="1"/>
  <c r="E13" i="1"/>
  <c r="E14" i="1"/>
  <c r="E15" i="1"/>
  <c r="F10" i="1"/>
  <c r="D17" i="1"/>
  <c r="E17" i="2" l="1"/>
  <c r="E19" i="2" s="1"/>
  <c r="F13" i="2"/>
  <c r="F14" i="2"/>
  <c r="F15" i="2"/>
  <c r="G10" i="2"/>
  <c r="H10" i="2"/>
  <c r="E17" i="1"/>
  <c r="E19" i="1" s="1"/>
  <c r="D19" i="1"/>
  <c r="F13" i="1"/>
  <c r="F14" i="1"/>
  <c r="F15" i="1"/>
  <c r="G10" i="1"/>
  <c r="H10" i="1" s="1"/>
  <c r="F17" i="2" l="1"/>
  <c r="G13" i="2"/>
  <c r="G14" i="2"/>
  <c r="H14" i="2" s="1"/>
  <c r="G15" i="2"/>
  <c r="H15" i="2" s="1"/>
  <c r="G14" i="1"/>
  <c r="H14" i="1" s="1"/>
  <c r="G15" i="1"/>
  <c r="H15" i="1" s="1"/>
  <c r="G13" i="1"/>
  <c r="H13" i="1" s="1"/>
  <c r="F17" i="1"/>
  <c r="F19" i="1" s="1"/>
  <c r="F19" i="2" l="1"/>
  <c r="G17" i="2"/>
  <c r="G19" i="2" s="1"/>
  <c r="H13" i="2"/>
  <c r="G17" i="1"/>
  <c r="H17" i="2" l="1"/>
  <c r="H19" i="2" s="1"/>
  <c r="H17" i="1"/>
  <c r="H19" i="1" s="1"/>
  <c r="G19" i="1"/>
</calcChain>
</file>

<file path=xl/sharedStrings.xml><?xml version="1.0" encoding="utf-8"?>
<sst xmlns="http://schemas.openxmlformats.org/spreadsheetml/2006/main" count="65" uniqueCount="41">
  <si>
    <t>Six Month Projection</t>
  </si>
  <si>
    <t>Assumptions</t>
  </si>
  <si>
    <t>Required Growth</t>
  </si>
  <si>
    <t>Cost of Goods</t>
  </si>
  <si>
    <t>Corporate Overheads</t>
  </si>
  <si>
    <t>Sales &amp; Marketing</t>
  </si>
  <si>
    <t>Jan</t>
  </si>
  <si>
    <t>Feb</t>
  </si>
  <si>
    <t>Mar</t>
  </si>
  <si>
    <t>Apr</t>
  </si>
  <si>
    <t>May</t>
  </si>
  <si>
    <t>Jun</t>
  </si>
  <si>
    <t>Total</t>
  </si>
  <si>
    <t>Sales</t>
  </si>
  <si>
    <t>Costs</t>
  </si>
  <si>
    <t>Capital Improvements</t>
  </si>
  <si>
    <t>Total Costs</t>
  </si>
  <si>
    <t>Profit/Loss</t>
  </si>
  <si>
    <t>Last Year</t>
  </si>
  <si>
    <t>Required_Growth</t>
  </si>
  <si>
    <t>Cost_of_Goods</t>
  </si>
  <si>
    <t>Corporate_Overheads</t>
  </si>
  <si>
    <t>Sales___Marketing</t>
  </si>
  <si>
    <t>Initial_Sales</t>
  </si>
  <si>
    <t>$C$15</t>
  </si>
  <si>
    <t>Capital_Improvement</t>
  </si>
  <si>
    <t>$H$19</t>
  </si>
  <si>
    <t>$H$10</t>
  </si>
  <si>
    <t>$H$16</t>
  </si>
  <si>
    <t>Default Case</t>
  </si>
  <si>
    <t>Created by Cara Hemphill on 30/10/2013</t>
  </si>
  <si>
    <t>Worst Case</t>
  </si>
  <si>
    <t>Estimates supplied by the Admin and Accounting department
Modified by Cara Hemphill on 30/10/2013</t>
  </si>
  <si>
    <t>Best Case</t>
  </si>
  <si>
    <t>Scenario Summary</t>
  </si>
  <si>
    <t>Changing Cells:</t>
  </si>
  <si>
    <t>Current Values:</t>
  </si>
  <si>
    <t>Result Cells:</t>
  </si>
  <si>
    <t>Notes:  Current Values column represents values of changing cells at</t>
  </si>
  <si>
    <t>time Scenario Summary Report was created.  Changing cells for each</t>
  </si>
  <si>
    <t>scenario are highlighted in gray.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</si>
</sst>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66092"/>
      <name val="Calibri"/>
      <family val="2"/>
    </font>
    <font>
      <i/>
      <sz val="11"/>
      <name val="Calibri"/>
      <family val="2"/>
    </font>
    <font>
      <b/>
      <sz val="11"/>
      <color rgb="FFE26B0A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sz val="12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18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7">
    <border>
      <left/>
      <right/>
      <top/>
      <bottom/>
      <diagonal/>
    </border>
    <border>
      <left/>
      <right/>
      <top style="medium">
        <color rgb="FF538DD5"/>
      </top>
      <bottom style="medium">
        <color rgb="FF538DD5"/>
      </bottom>
      <diagonal/>
    </border>
    <border>
      <left/>
      <right/>
      <top style="double">
        <color rgb="FF538DD5"/>
      </top>
      <bottom style="double">
        <color rgb="FF538DD5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5" fillId="0" borderId="0" xfId="0" applyFont="1" applyFill="1" applyBorder="1" applyAlignment="1">
      <alignment horizontal="right"/>
    </xf>
    <xf numFmtId="9" fontId="6" fillId="0" borderId="0" xfId="1" applyFont="1" applyFill="1" applyBorder="1"/>
    <xf numFmtId="164" fontId="6" fillId="0" borderId="0" xfId="0" applyNumberFormat="1" applyFont="1" applyFill="1" applyBorder="1"/>
    <xf numFmtId="164" fontId="7" fillId="0" borderId="0" xfId="0" applyNumberFormat="1" applyFont="1" applyFill="1" applyBorder="1"/>
    <xf numFmtId="0" fontId="8" fillId="0" borderId="0" xfId="0" applyFont="1" applyFill="1" applyBorder="1" applyAlignment="1">
      <alignment horizontal="right"/>
    </xf>
    <xf numFmtId="164" fontId="3" fillId="0" borderId="0" xfId="0" applyNumberFormat="1" applyFont="1" applyFill="1" applyBorder="1"/>
    <xf numFmtId="164" fontId="7" fillId="0" borderId="1" xfId="0" applyNumberFormat="1" applyFont="1" applyFill="1" applyBorder="1"/>
    <xf numFmtId="164" fontId="7" fillId="0" borderId="2" xfId="0" applyNumberFormat="1" applyFont="1" applyFill="1" applyBorder="1"/>
    <xf numFmtId="0" fontId="0" fillId="0" borderId="0" xfId="0" applyFill="1" applyBorder="1" applyAlignment="1"/>
    <xf numFmtId="9" fontId="0" fillId="0" borderId="0" xfId="0" applyNumberFormat="1" applyFill="1" applyBorder="1" applyAlignment="1"/>
    <xf numFmtId="164" fontId="0" fillId="0" borderId="0" xfId="0" applyNumberFormat="1" applyFill="1" applyBorder="1" applyAlignment="1"/>
    <xf numFmtId="164" fontId="0" fillId="0" borderId="4" xfId="0" applyNumberFormat="1" applyFill="1" applyBorder="1" applyAlignment="1"/>
    <xf numFmtId="0" fontId="9" fillId="2" borderId="5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0" fillId="0" borderId="6" xfId="0" applyFill="1" applyBorder="1" applyAlignment="1"/>
    <xf numFmtId="0" fontId="10" fillId="3" borderId="0" xfId="0" applyFont="1" applyFill="1" applyBorder="1" applyAlignment="1">
      <alignment horizontal="left"/>
    </xf>
    <xf numFmtId="0" fontId="11" fillId="3" borderId="6" xfId="0" applyFont="1" applyFill="1" applyBorder="1" applyAlignment="1">
      <alignment horizontal="left"/>
    </xf>
    <xf numFmtId="0" fontId="10" fillId="3" borderId="4" xfId="0" applyFont="1" applyFill="1" applyBorder="1" applyAlignment="1">
      <alignment horizontal="left"/>
    </xf>
    <xf numFmtId="0" fontId="12" fillId="2" borderId="3" xfId="0" applyFont="1" applyFill="1" applyBorder="1" applyAlignment="1">
      <alignment horizontal="right"/>
    </xf>
    <xf numFmtId="0" fontId="12" fillId="2" borderId="5" xfId="0" applyFont="1" applyFill="1" applyBorder="1" applyAlignment="1">
      <alignment horizontal="right"/>
    </xf>
    <xf numFmtId="9" fontId="0" fillId="4" borderId="0" xfId="0" applyNumberFormat="1" applyFill="1" applyBorder="1" applyAlignment="1"/>
    <xf numFmtId="164" fontId="0" fillId="4" borderId="0" xfId="0" applyNumberFormat="1" applyFill="1" applyBorder="1" applyAlignment="1"/>
    <xf numFmtId="0" fontId="13" fillId="0" borderId="0" xfId="0" applyFont="1" applyFill="1" applyBorder="1" applyAlignment="1">
      <alignment vertical="top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G19"/>
  <sheetViews>
    <sheetView showGridLines="0" workbookViewId="0">
      <selection activeCell="G31" sqref="G31"/>
    </sheetView>
  </sheetViews>
  <sheetFormatPr defaultRowHeight="15" outlineLevelRow="1" outlineLevelCol="1" x14ac:dyDescent="0.25"/>
  <cols>
    <col min="3" max="3" width="20.7109375" bestFit="1" customWidth="1"/>
    <col min="4" max="7" width="13.140625" bestFit="1" customWidth="1" outlineLevel="1"/>
  </cols>
  <sheetData>
    <row r="1" spans="2:7" ht="15.75" thickBot="1" x14ac:dyDescent="0.3"/>
    <row r="2" spans="2:7" ht="15.75" x14ac:dyDescent="0.25">
      <c r="B2" s="17" t="s">
        <v>34</v>
      </c>
      <c r="C2" s="17"/>
      <c r="D2" s="22"/>
      <c r="E2" s="22"/>
      <c r="F2" s="22"/>
      <c r="G2" s="22"/>
    </row>
    <row r="3" spans="2:7" ht="15.75" collapsed="1" x14ac:dyDescent="0.25">
      <c r="B3" s="16"/>
      <c r="C3" s="16"/>
      <c r="D3" s="23" t="s">
        <v>36</v>
      </c>
      <c r="E3" s="23" t="s">
        <v>29</v>
      </c>
      <c r="F3" s="23" t="s">
        <v>31</v>
      </c>
      <c r="G3" s="23" t="s">
        <v>33</v>
      </c>
    </row>
    <row r="4" spans="2:7" ht="90" hidden="1" outlineLevel="1" x14ac:dyDescent="0.25">
      <c r="B4" s="19"/>
      <c r="C4" s="19"/>
      <c r="D4" s="12"/>
      <c r="E4" s="26" t="s">
        <v>30</v>
      </c>
      <c r="F4" s="26" t="s">
        <v>32</v>
      </c>
      <c r="G4" s="26" t="s">
        <v>30</v>
      </c>
    </row>
    <row r="5" spans="2:7" x14ac:dyDescent="0.25">
      <c r="B5" s="20" t="s">
        <v>35</v>
      </c>
      <c r="C5" s="20"/>
      <c r="D5" s="18"/>
      <c r="E5" s="18"/>
      <c r="F5" s="18"/>
      <c r="G5" s="18"/>
    </row>
    <row r="6" spans="2:7" outlineLevel="1" x14ac:dyDescent="0.25">
      <c r="B6" s="19"/>
      <c r="C6" s="19" t="s">
        <v>19</v>
      </c>
      <c r="D6" s="13">
        <v>0.15</v>
      </c>
      <c r="E6" s="24">
        <v>0.15</v>
      </c>
      <c r="F6" s="24">
        <v>0.05</v>
      </c>
      <c r="G6" s="24">
        <v>0.25</v>
      </c>
    </row>
    <row r="7" spans="2:7" outlineLevel="1" x14ac:dyDescent="0.25">
      <c r="B7" s="19"/>
      <c r="C7" s="19" t="s">
        <v>20</v>
      </c>
      <c r="D7" s="13">
        <v>0.38</v>
      </c>
      <c r="E7" s="24">
        <v>0.38</v>
      </c>
      <c r="F7" s="24">
        <v>0.45</v>
      </c>
      <c r="G7" s="24">
        <v>0.25</v>
      </c>
    </row>
    <row r="8" spans="2:7" outlineLevel="1" x14ac:dyDescent="0.25">
      <c r="B8" s="19"/>
      <c r="C8" s="19" t="s">
        <v>21</v>
      </c>
      <c r="D8" s="13">
        <v>0.12</v>
      </c>
      <c r="E8" s="24">
        <v>0.12</v>
      </c>
      <c r="F8" s="24">
        <v>0.2</v>
      </c>
      <c r="G8" s="24">
        <v>0.05</v>
      </c>
    </row>
    <row r="9" spans="2:7" outlineLevel="1" x14ac:dyDescent="0.25">
      <c r="B9" s="19"/>
      <c r="C9" s="19" t="s">
        <v>22</v>
      </c>
      <c r="D9" s="13">
        <v>0.15</v>
      </c>
      <c r="E9" s="24">
        <v>0.15</v>
      </c>
      <c r="F9" s="24">
        <v>0.2</v>
      </c>
      <c r="G9" s="24">
        <v>0.25</v>
      </c>
    </row>
    <row r="10" spans="2:7" outlineLevel="1" x14ac:dyDescent="0.25">
      <c r="B10" s="19"/>
      <c r="C10" s="19" t="s">
        <v>23</v>
      </c>
      <c r="D10" s="14">
        <v>210000</v>
      </c>
      <c r="E10" s="25">
        <v>210000</v>
      </c>
      <c r="F10" s="25">
        <v>16500</v>
      </c>
      <c r="G10" s="25">
        <v>41000</v>
      </c>
    </row>
    <row r="11" spans="2:7" outlineLevel="1" x14ac:dyDescent="0.25">
      <c r="B11" s="19"/>
      <c r="C11" s="19" t="s">
        <v>24</v>
      </c>
      <c r="D11" s="14">
        <v>36225</v>
      </c>
      <c r="E11" s="25">
        <v>36225</v>
      </c>
      <c r="F11" s="14">
        <v>36225</v>
      </c>
      <c r="G11" s="14">
        <v>36225</v>
      </c>
    </row>
    <row r="12" spans="2:7" outlineLevel="1" x14ac:dyDescent="0.25">
      <c r="B12" s="19"/>
      <c r="C12" s="19" t="s">
        <v>25</v>
      </c>
      <c r="D12" s="14">
        <v>8000</v>
      </c>
      <c r="E12" s="14">
        <v>8000</v>
      </c>
      <c r="F12" s="25">
        <v>18000</v>
      </c>
      <c r="G12" s="25">
        <v>8000</v>
      </c>
    </row>
    <row r="13" spans="2:7" x14ac:dyDescent="0.25">
      <c r="B13" s="20" t="s">
        <v>37</v>
      </c>
      <c r="C13" s="20"/>
      <c r="D13" s="18"/>
      <c r="E13" s="18"/>
      <c r="F13" s="18"/>
      <c r="G13" s="18"/>
    </row>
    <row r="14" spans="2:7" outlineLevel="1" x14ac:dyDescent="0.25">
      <c r="B14" s="19"/>
      <c r="C14" s="19" t="s">
        <v>26</v>
      </c>
      <c r="D14" s="14">
        <v>635399.77515624999</v>
      </c>
      <c r="E14" s="14">
        <v>635399.77515624999</v>
      </c>
      <c r="F14" s="14">
        <v>-33925.265789062498</v>
      </c>
      <c r="G14" s="14">
        <v>176312.158203125</v>
      </c>
    </row>
    <row r="15" spans="2:7" outlineLevel="1" x14ac:dyDescent="0.25">
      <c r="B15" s="19"/>
      <c r="C15" s="19" t="s">
        <v>27</v>
      </c>
      <c r="D15" s="14">
        <v>1838285.0718749999</v>
      </c>
      <c r="E15" s="14">
        <v>1838285.0718749999</v>
      </c>
      <c r="F15" s="14">
        <v>112231.56140625</v>
      </c>
      <c r="G15" s="14">
        <v>461610.3515625</v>
      </c>
    </row>
    <row r="16" spans="2:7" ht="15.75" outlineLevel="1" thickBot="1" x14ac:dyDescent="0.3">
      <c r="B16" s="21"/>
      <c r="C16" s="21" t="s">
        <v>28</v>
      </c>
      <c r="D16" s="15">
        <v>8000</v>
      </c>
      <c r="E16" s="15">
        <v>8000</v>
      </c>
      <c r="F16" s="15">
        <v>18000</v>
      </c>
      <c r="G16" s="15">
        <v>8000</v>
      </c>
    </row>
    <row r="17" spans="2:2" x14ac:dyDescent="0.25">
      <c r="B17" t="s">
        <v>38</v>
      </c>
    </row>
    <row r="18" spans="2:2" x14ac:dyDescent="0.25">
      <c r="B18" t="s">
        <v>39</v>
      </c>
    </row>
    <row r="19" spans="2:2" x14ac:dyDescent="0.25">
      <c r="B19" t="s">
        <v>40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I18" sqref="I18"/>
    </sheetView>
  </sheetViews>
  <sheetFormatPr defaultRowHeight="15" x14ac:dyDescent="0.25"/>
  <cols>
    <col min="1" max="1" width="25.5703125" bestFit="1" customWidth="1"/>
    <col min="2" max="7" width="8.5703125" bestFit="1" customWidth="1"/>
    <col min="8" max="8" width="10.140625" bestFit="1" customWidth="1"/>
  </cols>
  <sheetData>
    <row r="1" spans="1:8" ht="18.75" x14ac:dyDescent="0.3">
      <c r="A1" s="1" t="s">
        <v>0</v>
      </c>
      <c r="B1" s="2"/>
      <c r="C1" s="2"/>
      <c r="D1" s="2"/>
      <c r="E1" s="2"/>
      <c r="F1" s="2"/>
      <c r="G1" s="2"/>
      <c r="H1" s="2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15.75" x14ac:dyDescent="0.25">
      <c r="A3" s="3" t="s">
        <v>1</v>
      </c>
      <c r="B3" s="2"/>
      <c r="C3" s="2"/>
      <c r="D3" s="2"/>
      <c r="E3" s="2"/>
      <c r="F3" s="2"/>
      <c r="G3" s="2"/>
      <c r="H3" s="2"/>
    </row>
    <row r="4" spans="1:8" x14ac:dyDescent="0.25">
      <c r="A4" s="4" t="s">
        <v>2</v>
      </c>
      <c r="B4" s="5">
        <v>0.15</v>
      </c>
      <c r="C4" s="2"/>
      <c r="D4" s="2"/>
      <c r="E4" s="2"/>
      <c r="F4" s="2"/>
      <c r="G4" s="2"/>
      <c r="H4" s="2"/>
    </row>
    <row r="5" spans="1:8" x14ac:dyDescent="0.25">
      <c r="A5" s="4" t="s">
        <v>3</v>
      </c>
      <c r="B5" s="5">
        <v>0.38</v>
      </c>
      <c r="C5" s="2"/>
      <c r="D5" s="2"/>
      <c r="E5" s="2"/>
      <c r="F5" s="2"/>
      <c r="G5" s="2"/>
      <c r="H5" s="2"/>
    </row>
    <row r="6" spans="1:8" x14ac:dyDescent="0.25">
      <c r="A6" s="4" t="s">
        <v>4</v>
      </c>
      <c r="B6" s="5">
        <v>0.12</v>
      </c>
      <c r="C6" s="2"/>
      <c r="D6" s="2"/>
      <c r="E6" s="2"/>
      <c r="F6" s="2"/>
      <c r="G6" s="2"/>
      <c r="H6" s="2"/>
    </row>
    <row r="7" spans="1:8" x14ac:dyDescent="0.25">
      <c r="A7" s="4" t="s">
        <v>5</v>
      </c>
      <c r="B7" s="5">
        <v>0.15</v>
      </c>
      <c r="C7" s="2"/>
      <c r="D7" s="2"/>
      <c r="E7" s="2"/>
      <c r="F7" s="2"/>
      <c r="G7" s="2"/>
      <c r="H7" s="2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ht="15.75" x14ac:dyDescent="0.25">
      <c r="A9" s="2"/>
      <c r="B9" s="3" t="s">
        <v>6</v>
      </c>
      <c r="C9" s="3" t="s">
        <v>7</v>
      </c>
      <c r="D9" s="3" t="s">
        <v>8</v>
      </c>
      <c r="E9" s="3" t="s">
        <v>9</v>
      </c>
      <c r="F9" s="3" t="s">
        <v>10</v>
      </c>
      <c r="G9" s="3" t="s">
        <v>11</v>
      </c>
      <c r="H9" s="3" t="s">
        <v>12</v>
      </c>
    </row>
    <row r="10" spans="1:8" ht="15.75" x14ac:dyDescent="0.25">
      <c r="A10" s="3" t="s">
        <v>13</v>
      </c>
      <c r="B10" s="6">
        <v>210000</v>
      </c>
      <c r="C10" s="7">
        <f>B10*(1+$B$4)</f>
        <v>241499.99999999997</v>
      </c>
      <c r="D10" s="7">
        <f t="shared" ref="D10:G10" si="0">C10*(1+$B$4)</f>
        <v>277724.99999999994</v>
      </c>
      <c r="E10" s="7">
        <f t="shared" si="0"/>
        <v>319383.74999999988</v>
      </c>
      <c r="F10" s="7">
        <f t="shared" si="0"/>
        <v>367291.31249999983</v>
      </c>
      <c r="G10" s="7">
        <f t="shared" si="0"/>
        <v>422385.00937499979</v>
      </c>
      <c r="H10" s="7">
        <f>SUM(B10:G10)</f>
        <v>1838285.0718749994</v>
      </c>
    </row>
    <row r="11" spans="1:8" x14ac:dyDescent="0.25">
      <c r="A11" s="2"/>
      <c r="B11" s="2"/>
      <c r="C11" s="2"/>
      <c r="D11" s="2"/>
      <c r="E11" s="2"/>
      <c r="F11" s="2"/>
      <c r="G11" s="2"/>
      <c r="H11" s="2"/>
    </row>
    <row r="12" spans="1:8" ht="15.75" x14ac:dyDescent="0.25">
      <c r="A12" s="3" t="s">
        <v>14</v>
      </c>
      <c r="B12" s="2"/>
      <c r="C12" s="2"/>
      <c r="D12" s="2"/>
      <c r="E12" s="2"/>
      <c r="F12" s="2"/>
      <c r="G12" s="2"/>
      <c r="H12" s="2"/>
    </row>
    <row r="13" spans="1:8" x14ac:dyDescent="0.25">
      <c r="A13" s="8" t="s">
        <v>3</v>
      </c>
      <c r="B13" s="9">
        <f>B10*$B$5</f>
        <v>79800</v>
      </c>
      <c r="C13" s="9">
        <f t="shared" ref="C13:G13" si="1">C10*$B$5</f>
        <v>91769.999999999985</v>
      </c>
      <c r="D13" s="9">
        <f t="shared" si="1"/>
        <v>105535.49999999999</v>
      </c>
      <c r="E13" s="9">
        <f t="shared" si="1"/>
        <v>121365.82499999995</v>
      </c>
      <c r="F13" s="9">
        <f t="shared" si="1"/>
        <v>139570.69874999992</v>
      </c>
      <c r="G13" s="9">
        <f t="shared" si="1"/>
        <v>160506.30356249993</v>
      </c>
      <c r="H13" s="9">
        <f>SUM(B13:G13)</f>
        <v>698548.32731249987</v>
      </c>
    </row>
    <row r="14" spans="1:8" x14ac:dyDescent="0.25">
      <c r="A14" s="8" t="s">
        <v>4</v>
      </c>
      <c r="B14" s="9">
        <f>B10*$B$6</f>
        <v>25200</v>
      </c>
      <c r="C14" s="9">
        <f t="shared" ref="C14:G14" si="2">C10*$B$6</f>
        <v>28979.999999999996</v>
      </c>
      <c r="D14" s="9">
        <f t="shared" si="2"/>
        <v>33326.999999999993</v>
      </c>
      <c r="E14" s="9">
        <f t="shared" si="2"/>
        <v>38326.049999999981</v>
      </c>
      <c r="F14" s="9">
        <f t="shared" si="2"/>
        <v>44074.957499999975</v>
      </c>
      <c r="G14" s="9">
        <f t="shared" si="2"/>
        <v>50686.20112499997</v>
      </c>
      <c r="H14" s="9">
        <f t="shared" ref="H14:H15" si="3">SUM(B14:G14)</f>
        <v>220594.20862499991</v>
      </c>
    </row>
    <row r="15" spans="1:8" x14ac:dyDescent="0.25">
      <c r="A15" s="8" t="s">
        <v>5</v>
      </c>
      <c r="B15" s="9">
        <f>B10*$B$7</f>
        <v>31500</v>
      </c>
      <c r="C15" s="9">
        <v>36225</v>
      </c>
      <c r="D15" s="9">
        <f t="shared" ref="D15:G15" si="4">D10*$B$7</f>
        <v>41658.749999999993</v>
      </c>
      <c r="E15" s="9">
        <f t="shared" si="4"/>
        <v>47907.562499999978</v>
      </c>
      <c r="F15" s="9">
        <f t="shared" si="4"/>
        <v>55093.696874999972</v>
      </c>
      <c r="G15" s="9">
        <f t="shared" si="4"/>
        <v>63357.751406249969</v>
      </c>
      <c r="H15" s="9">
        <f t="shared" si="3"/>
        <v>275742.7607812499</v>
      </c>
    </row>
    <row r="16" spans="1:8" ht="15.75" thickBot="1" x14ac:dyDescent="0.3">
      <c r="A16" s="8" t="s">
        <v>15</v>
      </c>
      <c r="B16" s="2"/>
      <c r="C16" s="6">
        <v>8000</v>
      </c>
      <c r="D16" s="2"/>
      <c r="E16" s="2"/>
      <c r="F16" s="2"/>
      <c r="G16" s="2"/>
      <c r="H16" s="9">
        <f>SUM(B16:G16)</f>
        <v>8000</v>
      </c>
    </row>
    <row r="17" spans="1:8" ht="16.5" thickBot="1" x14ac:dyDescent="0.3">
      <c r="A17" s="3" t="s">
        <v>16</v>
      </c>
      <c r="B17" s="10">
        <f>SUM(B13:B16)</f>
        <v>136500</v>
      </c>
      <c r="C17" s="10">
        <f t="shared" ref="C17:G17" si="5">SUM(C13:C16)</f>
        <v>164975</v>
      </c>
      <c r="D17" s="10">
        <f t="shared" si="5"/>
        <v>180521.24999999997</v>
      </c>
      <c r="E17" s="10">
        <f t="shared" si="5"/>
        <v>207599.43749999991</v>
      </c>
      <c r="F17" s="10">
        <f t="shared" si="5"/>
        <v>238739.35312499985</v>
      </c>
      <c r="G17" s="10">
        <f t="shared" si="5"/>
        <v>274550.25609374989</v>
      </c>
      <c r="H17" s="10">
        <f>SUM(B17:G17)</f>
        <v>1202885.2967187497</v>
      </c>
    </row>
    <row r="18" spans="1:8" ht="15.75" thickBot="1" x14ac:dyDescent="0.3">
      <c r="A18" s="2"/>
      <c r="B18" s="2"/>
      <c r="C18" s="2"/>
      <c r="D18" s="2"/>
      <c r="E18" s="2"/>
      <c r="F18" s="2"/>
      <c r="G18" s="2"/>
      <c r="H18" s="2"/>
    </row>
    <row r="19" spans="1:8" ht="17.25" thickTop="1" thickBot="1" x14ac:dyDescent="0.3">
      <c r="A19" s="3" t="s">
        <v>17</v>
      </c>
      <c r="B19" s="11">
        <f>B10-B17</f>
        <v>73500</v>
      </c>
      <c r="C19" s="11">
        <f t="shared" ref="C19:H19" si="6">C10-C17</f>
        <v>76524.999999999971</v>
      </c>
      <c r="D19" s="11">
        <f t="shared" si="6"/>
        <v>97203.749999999971</v>
      </c>
      <c r="E19" s="11">
        <f t="shared" si="6"/>
        <v>111784.31249999997</v>
      </c>
      <c r="F19" s="11">
        <f t="shared" si="6"/>
        <v>128551.95937499998</v>
      </c>
      <c r="G19" s="11">
        <f t="shared" si="6"/>
        <v>147834.7532812499</v>
      </c>
      <c r="H19" s="11">
        <f t="shared" si="6"/>
        <v>635399.77515624976</v>
      </c>
    </row>
    <row r="20" spans="1:8" ht="15.75" thickTop="1" x14ac:dyDescent="0.25"/>
  </sheetData>
  <scenarios current="0" show="0" sqref="H19 H10 H16">
    <scenario name="Default Case" locked="1" count="6" user="Cara Hemphill" comment="Created by Cara Hemphill on 30/10/2013">
      <inputCells r="B4" val="0.15" numFmtId="9"/>
      <inputCells r="B5" val="0.38" numFmtId="9"/>
      <inputCells r="B6" val="0.12" numFmtId="9"/>
      <inputCells r="B7" val="0.15" numFmtId="9"/>
      <inputCells r="B10" val="210000" numFmtId="164"/>
      <inputCells r="C15" val="36225"/>
    </scenario>
    <scenario name="Worst Case" locked="1" count="6" user="Cara Hemphill" comment="Estimates supplied by the Admin and Accounting department_x000a_Modified by Cara Hemphill on 30/10/2013">
      <inputCells r="B4" val="0.05" numFmtId="9"/>
      <inputCells r="B5" val="0.45" numFmtId="9"/>
      <inputCells r="B6" val="0.2" numFmtId="9"/>
      <inputCells r="B7" val="0.2" numFmtId="9"/>
      <inputCells r="B10" val="16500" numFmtId="164"/>
      <inputCells r="C16" val="18000" numFmtId="164"/>
    </scenario>
    <scenario name="Best Case" locked="1" count="6" user="Cara Hemphill" comment="Created by Cara Hemphill on 30/10/2013">
      <inputCells r="B4" val="0.25" numFmtId="9"/>
      <inputCells r="B5" val="0.25" numFmtId="9"/>
      <inputCells r="B6" val="0.05" numFmtId="9"/>
      <inputCells r="B7" val="0.25" numFmtId="9"/>
      <inputCells r="B10" val="41000" numFmtId="164"/>
      <inputCells r="C16" val="8000" numFmtId="164"/>
    </scenario>
  </scenario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E30" sqref="E30"/>
    </sheetView>
  </sheetViews>
  <sheetFormatPr defaultRowHeight="15" x14ac:dyDescent="0.25"/>
  <cols>
    <col min="1" max="1" width="21.140625" bestFit="1" customWidth="1"/>
    <col min="2" max="7" width="8.5703125" bestFit="1" customWidth="1"/>
    <col min="8" max="8" width="10.140625" bestFit="1" customWidth="1"/>
  </cols>
  <sheetData>
    <row r="1" spans="1:8" ht="18.75" x14ac:dyDescent="0.3">
      <c r="A1" s="1" t="s">
        <v>18</v>
      </c>
      <c r="B1" s="2"/>
      <c r="C1" s="2"/>
      <c r="D1" s="2"/>
      <c r="E1" s="2"/>
      <c r="F1" s="2"/>
      <c r="G1" s="2"/>
      <c r="H1" s="2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15.75" x14ac:dyDescent="0.25">
      <c r="A3" s="3" t="s">
        <v>1</v>
      </c>
      <c r="B3" s="2"/>
      <c r="C3" s="2"/>
      <c r="D3" s="2"/>
      <c r="E3" s="2"/>
      <c r="F3" s="2"/>
      <c r="G3" s="2"/>
      <c r="H3" s="2"/>
    </row>
    <row r="4" spans="1:8" x14ac:dyDescent="0.25">
      <c r="A4" s="4" t="s">
        <v>2</v>
      </c>
      <c r="B4" s="5">
        <v>0.15</v>
      </c>
      <c r="C4" s="2"/>
      <c r="D4" s="2"/>
      <c r="E4" s="2"/>
      <c r="F4" s="2"/>
      <c r="G4" s="2"/>
      <c r="H4" s="2"/>
    </row>
    <row r="5" spans="1:8" x14ac:dyDescent="0.25">
      <c r="A5" s="4" t="s">
        <v>3</v>
      </c>
      <c r="B5" s="5">
        <v>0.38</v>
      </c>
      <c r="C5" s="2"/>
      <c r="D5" s="2"/>
      <c r="E5" s="2"/>
      <c r="F5" s="2"/>
      <c r="G5" s="2"/>
      <c r="H5" s="2"/>
    </row>
    <row r="6" spans="1:8" x14ac:dyDescent="0.25">
      <c r="A6" s="4" t="s">
        <v>4</v>
      </c>
      <c r="B6" s="5">
        <v>0.12</v>
      </c>
      <c r="C6" s="2"/>
      <c r="D6" s="2"/>
      <c r="E6" s="2"/>
      <c r="F6" s="2"/>
      <c r="G6" s="2"/>
      <c r="H6" s="2"/>
    </row>
    <row r="7" spans="1:8" x14ac:dyDescent="0.25">
      <c r="A7" s="4" t="s">
        <v>5</v>
      </c>
      <c r="B7" s="5">
        <v>0.15</v>
      </c>
      <c r="C7" s="2"/>
      <c r="D7" s="2"/>
      <c r="E7" s="2"/>
      <c r="F7" s="2"/>
      <c r="G7" s="2"/>
      <c r="H7" s="2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ht="15.75" x14ac:dyDescent="0.25">
      <c r="A9" s="2"/>
      <c r="B9" s="3" t="s">
        <v>6</v>
      </c>
      <c r="C9" s="3" t="s">
        <v>7</v>
      </c>
      <c r="D9" s="3" t="s">
        <v>8</v>
      </c>
      <c r="E9" s="3" t="s">
        <v>9</v>
      </c>
      <c r="F9" s="3" t="s">
        <v>10</v>
      </c>
      <c r="G9" s="3" t="s">
        <v>11</v>
      </c>
      <c r="H9" s="3" t="s">
        <v>12</v>
      </c>
    </row>
    <row r="10" spans="1:8" ht="15.75" x14ac:dyDescent="0.25">
      <c r="A10" s="3" t="s">
        <v>13</v>
      </c>
      <c r="B10" s="6">
        <v>210000</v>
      </c>
      <c r="C10" s="7">
        <f>B10*(1+$B$4)</f>
        <v>241499.99999999997</v>
      </c>
      <c r="D10" s="7">
        <f t="shared" ref="D10:G10" si="0">C10*(1+$B$4)</f>
        <v>277724.99999999994</v>
      </c>
      <c r="E10" s="7">
        <f t="shared" si="0"/>
        <v>319383.74999999988</v>
      </c>
      <c r="F10" s="7">
        <f t="shared" si="0"/>
        <v>367291.31249999983</v>
      </c>
      <c r="G10" s="7">
        <f t="shared" si="0"/>
        <v>422385.00937499979</v>
      </c>
      <c r="H10" s="7">
        <f>SUM(B10:G10)</f>
        <v>1838285.0718749994</v>
      </c>
    </row>
    <row r="11" spans="1:8" x14ac:dyDescent="0.25">
      <c r="A11" s="2"/>
      <c r="B11" s="2"/>
      <c r="C11" s="2"/>
      <c r="D11" s="2"/>
      <c r="E11" s="2"/>
      <c r="F11" s="2"/>
      <c r="G11" s="2"/>
      <c r="H11" s="2"/>
    </row>
    <row r="12" spans="1:8" ht="15.75" x14ac:dyDescent="0.25">
      <c r="A12" s="3" t="s">
        <v>14</v>
      </c>
      <c r="B12" s="2"/>
      <c r="C12" s="2"/>
      <c r="D12" s="2"/>
      <c r="E12" s="2"/>
      <c r="F12" s="2"/>
      <c r="G12" s="2"/>
      <c r="H12" s="2"/>
    </row>
    <row r="13" spans="1:8" x14ac:dyDescent="0.25">
      <c r="A13" s="8" t="s">
        <v>3</v>
      </c>
      <c r="B13" s="9">
        <f>B10*$B$5</f>
        <v>79800</v>
      </c>
      <c r="C13" s="9">
        <f t="shared" ref="C13:G13" si="1">C10*$B$5</f>
        <v>91769.999999999985</v>
      </c>
      <c r="D13" s="9">
        <f t="shared" si="1"/>
        <v>105535.49999999999</v>
      </c>
      <c r="E13" s="9">
        <f t="shared" si="1"/>
        <v>121365.82499999995</v>
      </c>
      <c r="F13" s="9">
        <f t="shared" si="1"/>
        <v>139570.69874999992</v>
      </c>
      <c r="G13" s="9">
        <f t="shared" si="1"/>
        <v>160506.30356249993</v>
      </c>
      <c r="H13" s="9">
        <f>SUM(B13:G13)</f>
        <v>698548.32731249987</v>
      </c>
    </row>
    <row r="14" spans="1:8" x14ac:dyDescent="0.25">
      <c r="A14" s="8" t="s">
        <v>4</v>
      </c>
      <c r="B14" s="9">
        <f>B10*$B$6</f>
        <v>25200</v>
      </c>
      <c r="C14" s="9">
        <f t="shared" ref="C14:G14" si="2">C10*$B$6</f>
        <v>28979.999999999996</v>
      </c>
      <c r="D14" s="9">
        <f t="shared" si="2"/>
        <v>33326.999999999993</v>
      </c>
      <c r="E14" s="9">
        <f t="shared" si="2"/>
        <v>38326.049999999981</v>
      </c>
      <c r="F14" s="9">
        <f t="shared" si="2"/>
        <v>44074.957499999975</v>
      </c>
      <c r="G14" s="9">
        <f t="shared" si="2"/>
        <v>50686.20112499997</v>
      </c>
      <c r="H14" s="9">
        <f t="shared" ref="H14:H15" si="3">SUM(B14:G14)</f>
        <v>220594.20862499991</v>
      </c>
    </row>
    <row r="15" spans="1:8" x14ac:dyDescent="0.25">
      <c r="A15" s="8" t="s">
        <v>5</v>
      </c>
      <c r="B15" s="9">
        <f>B10*$B$7</f>
        <v>31500</v>
      </c>
      <c r="C15" s="9">
        <f t="shared" ref="C15:G15" si="4">C10*$B$7</f>
        <v>36224.999999999993</v>
      </c>
      <c r="D15" s="9">
        <f t="shared" si="4"/>
        <v>41658.749999999993</v>
      </c>
      <c r="E15" s="9">
        <f t="shared" si="4"/>
        <v>47907.562499999978</v>
      </c>
      <c r="F15" s="9">
        <f t="shared" si="4"/>
        <v>55093.696874999972</v>
      </c>
      <c r="G15" s="9">
        <f t="shared" si="4"/>
        <v>63357.751406249969</v>
      </c>
      <c r="H15" s="9">
        <f t="shared" si="3"/>
        <v>275742.7607812499</v>
      </c>
    </row>
    <row r="16" spans="1:8" ht="15.75" thickBot="1" x14ac:dyDescent="0.3">
      <c r="A16" s="8" t="s">
        <v>15</v>
      </c>
      <c r="B16" s="2"/>
      <c r="C16" s="6">
        <v>100000</v>
      </c>
      <c r="D16" s="2"/>
      <c r="E16" s="2"/>
      <c r="F16" s="2"/>
      <c r="G16" s="2"/>
      <c r="H16" s="9">
        <f>SUM(B16:G16)</f>
        <v>100000</v>
      </c>
    </row>
    <row r="17" spans="1:8" ht="16.5" thickBot="1" x14ac:dyDescent="0.3">
      <c r="A17" s="3" t="s">
        <v>16</v>
      </c>
      <c r="B17" s="10">
        <f>SUM(B13:B16)</f>
        <v>136500</v>
      </c>
      <c r="C17" s="10">
        <f t="shared" ref="C17:G17" si="5">SUM(C13:C16)</f>
        <v>256974.99999999997</v>
      </c>
      <c r="D17" s="10">
        <f t="shared" si="5"/>
        <v>180521.24999999997</v>
      </c>
      <c r="E17" s="10">
        <f t="shared" si="5"/>
        <v>207599.43749999991</v>
      </c>
      <c r="F17" s="10">
        <f t="shared" si="5"/>
        <v>238739.35312499985</v>
      </c>
      <c r="G17" s="10">
        <f t="shared" si="5"/>
        <v>274550.25609374989</v>
      </c>
      <c r="H17" s="10">
        <f>SUM(B17:G17)</f>
        <v>1294885.2967187497</v>
      </c>
    </row>
    <row r="18" spans="1:8" ht="15.75" thickBot="1" x14ac:dyDescent="0.3">
      <c r="A18" s="2"/>
      <c r="B18" s="2"/>
      <c r="C18" s="2"/>
      <c r="D18" s="2"/>
      <c r="E18" s="2"/>
      <c r="F18" s="2"/>
      <c r="G18" s="2"/>
      <c r="H18" s="2"/>
    </row>
    <row r="19" spans="1:8" ht="17.25" thickTop="1" thickBot="1" x14ac:dyDescent="0.3">
      <c r="A19" s="3" t="s">
        <v>17</v>
      </c>
      <c r="B19" s="11">
        <f>B10-B17</f>
        <v>73500</v>
      </c>
      <c r="C19" s="11">
        <f t="shared" ref="C19:H19" si="6">C10-C17</f>
        <v>-15475</v>
      </c>
      <c r="D19" s="11">
        <f t="shared" si="6"/>
        <v>97203.749999999971</v>
      </c>
      <c r="E19" s="11">
        <f t="shared" si="6"/>
        <v>111784.31249999997</v>
      </c>
      <c r="F19" s="11">
        <f t="shared" si="6"/>
        <v>128551.95937499998</v>
      </c>
      <c r="G19" s="11">
        <f t="shared" si="6"/>
        <v>147834.7532812499</v>
      </c>
      <c r="H19" s="11">
        <f t="shared" si="6"/>
        <v>543399.77515624976</v>
      </c>
    </row>
    <row r="20" spans="1:8" ht="15.75" thickTop="1" x14ac:dyDescent="0.25"/>
  </sheetData>
  <scenarios current="2">
    <scenario name="Default Case 2012" locked="1" count="6" user="Cara Hemphill" comment="Created by Cara Hemphill on 30/10/2013">
      <inputCells r="B4" val="0.15" numFmtId="9"/>
      <inputCells r="B5" val="0.38" numFmtId="9"/>
      <inputCells r="B6" val="0.12" numFmtId="9"/>
      <inputCells r="B7" val="0.15" numFmtId="9"/>
      <inputCells r="B10" val="210000" numFmtId="164"/>
      <inputCells r="C16" val="100000" numFmtId="164"/>
    </scenario>
    <scenario name="Best Case 2012" locked="1" count="6" user="Cara Hemphill" comment="Created by Cara Hemphill on 30/10/2013">
      <inputCells r="B4" val="0.3" numFmtId="9"/>
      <inputCells r="B5" val="0.2" numFmtId="9"/>
      <inputCells r="B6" val="0.09" numFmtId="9"/>
      <inputCells r="B7" val="0.1" numFmtId="9"/>
      <inputCells r="B10" val="320000" numFmtId="164"/>
      <inputCells r="C16" val="0" numFmtId="164"/>
    </scenario>
    <scenario name="Worst Case 2012" locked="1" count="6" user="Cara Hemphill" comment="Created by Cara Hemphill on 30/10/2013">
      <inputCells r="B4" val="0.1" numFmtId="9"/>
      <inputCells r="B5" val="0.55" numFmtId="9"/>
      <inputCells r="B6" val="0.3" numFmtId="9"/>
      <inputCells r="B7" val="0.19" numFmtId="9"/>
      <inputCells r="B10" val="120000" numFmtId="164"/>
      <inputCells r="C16" val="100000" numFmtId="164"/>
    </scenario>
  </scenario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Scenario Summary</vt:lpstr>
      <vt:lpstr>This Year</vt:lpstr>
      <vt:lpstr>Last Year</vt:lpstr>
      <vt:lpstr>Capital_Improvement</vt:lpstr>
      <vt:lpstr>Corporate_Overheads</vt:lpstr>
      <vt:lpstr>Cost_of_Goods</vt:lpstr>
      <vt:lpstr>Initial_Sales</vt:lpstr>
      <vt:lpstr>Required_Growth</vt:lpstr>
      <vt:lpstr>Sales___Marketing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2013-10-30T00:04:36Z</dcterms:created>
  <dcterms:modified xsi:type="dcterms:W3CDTF">2013-10-30T02:45:26Z</dcterms:modified>
</cp:coreProperties>
</file>